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лат." sheetId="1" r:id="rId1"/>
    <sheet name="добров." sheetId="2" r:id="rId2"/>
  </sheets>
  <definedNames/>
  <calcPr fullCalcOnLoad="1"/>
</workbook>
</file>

<file path=xl/sharedStrings.xml><?xml version="1.0" encoding="utf-8"?>
<sst xmlns="http://schemas.openxmlformats.org/spreadsheetml/2006/main" count="130" uniqueCount="96">
  <si>
    <t>Поступление и расходование денежных средств по платным услугам МАДОУ № 34</t>
  </si>
  <si>
    <t>за 2015 год</t>
  </si>
  <si>
    <t>№№</t>
  </si>
  <si>
    <t>Показателя</t>
  </si>
  <si>
    <t>кол-во ед.</t>
  </si>
  <si>
    <t>Сумма</t>
  </si>
  <si>
    <t>Остаток денежных средств на 01.01.2015, всего, руб.</t>
  </si>
  <si>
    <t>Объем поступлений денежных средств по платным услугам за  2015 год</t>
  </si>
  <si>
    <t>Расходование денежных средств по платным услугамза  2015 год</t>
  </si>
  <si>
    <t>из них:</t>
  </si>
  <si>
    <t>3.1.</t>
  </si>
  <si>
    <t>Приобретение компьютерного оборудования</t>
  </si>
  <si>
    <t>3.2.</t>
  </si>
  <si>
    <t>Приобретение прочего оборудования</t>
  </si>
  <si>
    <t>кондиционер</t>
  </si>
  <si>
    <t>шкаф,полка</t>
  </si>
  <si>
    <t>жалюзи</t>
  </si>
  <si>
    <t xml:space="preserve">переключатель </t>
  </si>
  <si>
    <t>3.3.</t>
  </si>
  <si>
    <t>Приобретение мебели</t>
  </si>
  <si>
    <t>3.4.</t>
  </si>
  <si>
    <t>Приобретение строительных материалов</t>
  </si>
  <si>
    <t>краска, шпаклевка, грунтовка</t>
  </si>
  <si>
    <t>линолеум</t>
  </si>
  <si>
    <t>плитка керам.</t>
  </si>
  <si>
    <t>розетки, лампы</t>
  </si>
  <si>
    <t>Приобретение канцелярских товаров</t>
  </si>
  <si>
    <t xml:space="preserve">канц. товары </t>
  </si>
  <si>
    <t>3.6.</t>
  </si>
  <si>
    <t>Приобретение хозяйственных материалов</t>
  </si>
  <si>
    <t>моющие, чистящие средства</t>
  </si>
  <si>
    <t>ковровое покрытие</t>
  </si>
  <si>
    <t>стройматериалы,сантехника</t>
  </si>
  <si>
    <t>хоз.товар</t>
  </si>
  <si>
    <t>газонное ограждение</t>
  </si>
  <si>
    <t>мед.расходы</t>
  </si>
  <si>
    <t xml:space="preserve">Текущий ремонт оборудования </t>
  </si>
  <si>
    <t>монтаж оборудования</t>
  </si>
  <si>
    <t>3.5.</t>
  </si>
  <si>
    <t>Специализированная охрана</t>
  </si>
  <si>
    <t>Прочее</t>
  </si>
  <si>
    <t>з/плата, налоги</t>
  </si>
  <si>
    <t>коммунальные услуги</t>
  </si>
  <si>
    <t>сантехника</t>
  </si>
  <si>
    <t>периодические издания</t>
  </si>
  <si>
    <t>услуги по валке деревьев</t>
  </si>
  <si>
    <t>оплата за обучение по пожарному минимуму</t>
  </si>
  <si>
    <t>бланки меню</t>
  </si>
  <si>
    <t>перчатки лат.</t>
  </si>
  <si>
    <t>дверь</t>
  </si>
  <si>
    <t>кан.товары</t>
  </si>
  <si>
    <t>моющие</t>
  </si>
  <si>
    <t>строй.материалы</t>
  </si>
  <si>
    <t>поверка оборудования</t>
  </si>
  <si>
    <t>4.</t>
  </si>
  <si>
    <t>Остаток денежных средств на 01.01.2016г.</t>
  </si>
  <si>
    <t>Объем поступлений добровольных пожертвований за 2015 год</t>
  </si>
  <si>
    <t>Расходование добровольных пожертвований за 2015 год</t>
  </si>
  <si>
    <t>прочее</t>
  </si>
  <si>
    <t>стол, стул</t>
  </si>
  <si>
    <t>шкаф книжный</t>
  </si>
  <si>
    <t>краны</t>
  </si>
  <si>
    <t>электротовары</t>
  </si>
  <si>
    <t>бумага</t>
  </si>
  <si>
    <t>картриджи</t>
  </si>
  <si>
    <t>прочие</t>
  </si>
  <si>
    <t>папки, скоросшиватели</t>
  </si>
  <si>
    <t>оповещатель световой</t>
  </si>
  <si>
    <t>перфоратор</t>
  </si>
  <si>
    <t>обои</t>
  </si>
  <si>
    <t>канц.товары</t>
  </si>
  <si>
    <t>ТО оборудования пищеблока</t>
  </si>
  <si>
    <t>ТО огнетушителей</t>
  </si>
  <si>
    <t>поверка весов,манометров</t>
  </si>
  <si>
    <t>испитание пожарных кранов</t>
  </si>
  <si>
    <t>дезинсекция клещей,дезинфекция</t>
  </si>
  <si>
    <t>услуги банка</t>
  </si>
  <si>
    <t>транспортные расходы</t>
  </si>
  <si>
    <t>тумба с мойкой, шкаф суш., полотенечница</t>
  </si>
  <si>
    <t>заправка катриджа</t>
  </si>
  <si>
    <t>фильтр,хладон</t>
  </si>
  <si>
    <t xml:space="preserve"> решетки  на батареи</t>
  </si>
  <si>
    <t xml:space="preserve">тазы на пищеблок </t>
  </si>
  <si>
    <t>ремонт  ноутбука</t>
  </si>
  <si>
    <t>услуги связи ( за определитель номера)</t>
  </si>
  <si>
    <t>огнетушители</t>
  </si>
  <si>
    <t>трансформаторы,предохранители</t>
  </si>
  <si>
    <t xml:space="preserve">термоиндикаторы в холодильники медиц.блока </t>
  </si>
  <si>
    <t>плитка керамическая</t>
  </si>
  <si>
    <t>Заведующий</t>
  </si>
  <si>
    <t>И.Г.Лобарь</t>
  </si>
  <si>
    <t>Поступление и расходование добровольных пожертвований  МАДОУ № 34</t>
  </si>
  <si>
    <t xml:space="preserve">за 2015 год </t>
  </si>
  <si>
    <t>Показатели</t>
  </si>
  <si>
    <t>педагогическая подписка 2015 год, 2014 год</t>
  </si>
  <si>
    <t xml:space="preserve">ножи для мясорубки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</si>
</sst>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0" xfId="0" applyBorder="1" applyAlignment="1">
      <alignment/>
    </xf>
    <xf numFmtId="0" fontId="2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/>
    </xf>
    <xf numFmtId="16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0" fillId="0" borderId="30" xfId="0" applyFont="1" applyBorder="1" applyAlignment="1">
      <alignment/>
    </xf>
    <xf numFmtId="0" fontId="2" fillId="33" borderId="15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8" xfId="0" applyFont="1" applyFill="1" applyBorder="1" applyAlignment="1">
      <alignment/>
    </xf>
    <xf numFmtId="16" fontId="3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21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2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7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6" xfId="0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21" fillId="0" borderId="23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21" fillId="0" borderId="30" xfId="0" applyFont="1" applyFill="1" applyBorder="1" applyAlignment="1">
      <alignment/>
    </xf>
    <xf numFmtId="0" fontId="21" fillId="0" borderId="0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23" xfId="0" applyFont="1" applyFill="1" applyBorder="1" applyAlignment="1">
      <alignment/>
    </xf>
    <xf numFmtId="0" fontId="3" fillId="0" borderId="34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21" fillId="0" borderId="25" xfId="0" applyFont="1" applyFill="1" applyBorder="1" applyAlignment="1">
      <alignment/>
    </xf>
    <xf numFmtId="0" fontId="21" fillId="0" borderId="10" xfId="0" applyFont="1" applyBorder="1" applyAlignment="1">
      <alignment/>
    </xf>
    <xf numFmtId="2" fontId="3" fillId="34" borderId="15" xfId="0" applyNumberFormat="1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D53" sqref="D53"/>
    </sheetView>
  </sheetViews>
  <sheetFormatPr defaultColWidth="9.140625" defaultRowHeight="12.75"/>
  <cols>
    <col min="2" max="2" width="53.00390625" style="0" customWidth="1"/>
    <col min="3" max="3" width="15.140625" style="0" customWidth="1"/>
    <col min="4" max="4" width="18.7109375" style="0" customWidth="1"/>
    <col min="5" max="5" width="10.57421875" style="0" customWidth="1"/>
  </cols>
  <sheetData>
    <row r="1" spans="1:5" ht="15.75" customHeight="1">
      <c r="A1" s="45" t="s">
        <v>0</v>
      </c>
      <c r="B1" s="45"/>
      <c r="C1" s="45"/>
      <c r="D1" s="45"/>
      <c r="E1" s="45"/>
    </row>
    <row r="2" spans="1:4" ht="15.75">
      <c r="A2" s="43" t="s">
        <v>1</v>
      </c>
      <c r="B2" s="44"/>
      <c r="C2" s="44"/>
      <c r="D2" s="44"/>
    </row>
    <row r="3" spans="1:4" ht="15.75">
      <c r="A3" s="42"/>
      <c r="B3" s="42"/>
      <c r="C3" s="42"/>
      <c r="D3" s="42"/>
    </row>
    <row r="4" spans="1:4" ht="16.5" thickBot="1">
      <c r="A4" s="42"/>
      <c r="B4" s="42"/>
      <c r="C4" s="42"/>
      <c r="D4" s="42"/>
    </row>
    <row r="5" spans="1:4" ht="16.5" thickBot="1">
      <c r="A5" s="1" t="s">
        <v>2</v>
      </c>
      <c r="B5" s="3" t="s">
        <v>3</v>
      </c>
      <c r="C5" s="1" t="s">
        <v>4</v>
      </c>
      <c r="D5" s="6" t="s">
        <v>5</v>
      </c>
    </row>
    <row r="6" spans="1:4" ht="13.5" thickBot="1">
      <c r="A6" s="19">
        <v>1</v>
      </c>
      <c r="B6" s="20" t="s">
        <v>6</v>
      </c>
      <c r="C6" s="30"/>
      <c r="D6" s="31">
        <v>25010.7</v>
      </c>
    </row>
    <row r="7" spans="1:4" ht="26.25" thickBot="1">
      <c r="A7" s="19">
        <v>2</v>
      </c>
      <c r="B7" s="20" t="s">
        <v>7</v>
      </c>
      <c r="C7" s="30">
        <v>0</v>
      </c>
      <c r="D7" s="31">
        <v>356755.5</v>
      </c>
    </row>
    <row r="8" spans="1:7" ht="26.25" thickBot="1">
      <c r="A8" s="19">
        <v>3</v>
      </c>
      <c r="B8" s="20" t="s">
        <v>8</v>
      </c>
      <c r="C8" s="30">
        <f>C10+C11+C16+C17+C22+C26+C33+C39+C38</f>
        <v>0</v>
      </c>
      <c r="D8" s="31">
        <f>D10+D11+D16+D17+D22+D26+D33+D39+D38</f>
        <v>359160.88</v>
      </c>
      <c r="G8">
        <f>E8-D8</f>
        <v>-359160.88</v>
      </c>
    </row>
    <row r="9" spans="1:4" ht="12.75">
      <c r="A9" s="24"/>
      <c r="B9" s="25" t="s">
        <v>9</v>
      </c>
      <c r="C9" s="32"/>
      <c r="D9" s="33"/>
    </row>
    <row r="10" spans="1:4" ht="13.5" thickBot="1">
      <c r="A10" s="26" t="s">
        <v>10</v>
      </c>
      <c r="B10" s="5" t="s">
        <v>11</v>
      </c>
      <c r="C10" s="34">
        <v>0</v>
      </c>
      <c r="D10" s="35"/>
    </row>
    <row r="11" spans="1:4" ht="13.5" thickBot="1">
      <c r="A11" s="19" t="s">
        <v>12</v>
      </c>
      <c r="B11" s="17" t="s">
        <v>13</v>
      </c>
      <c r="C11" s="30">
        <f>C15</f>
        <v>0</v>
      </c>
      <c r="D11" s="31">
        <f>SUM(D12:D15)</f>
        <v>9732</v>
      </c>
    </row>
    <row r="12" spans="1:4" ht="12.75">
      <c r="A12" s="27"/>
      <c r="B12" s="15" t="s">
        <v>14</v>
      </c>
      <c r="C12" s="37"/>
      <c r="D12" s="29"/>
    </row>
    <row r="13" spans="1:4" ht="12.75">
      <c r="A13" s="27"/>
      <c r="B13" s="15" t="s">
        <v>15</v>
      </c>
      <c r="C13" s="37"/>
      <c r="D13" s="29">
        <v>9732</v>
      </c>
    </row>
    <row r="14" spans="1:4" ht="12.75">
      <c r="A14" s="27"/>
      <c r="B14" s="15" t="s">
        <v>16</v>
      </c>
      <c r="C14" s="28"/>
      <c r="D14" s="29"/>
    </row>
    <row r="15" spans="1:4" ht="13.5" thickBot="1">
      <c r="A15" s="27"/>
      <c r="B15" s="36" t="s">
        <v>17</v>
      </c>
      <c r="C15" s="40"/>
      <c r="D15" s="29"/>
    </row>
    <row r="16" spans="1:4" ht="13.5" hidden="1" thickBot="1">
      <c r="A16" s="19" t="s">
        <v>18</v>
      </c>
      <c r="B16" s="17" t="s">
        <v>19</v>
      </c>
      <c r="C16" s="30">
        <v>0</v>
      </c>
      <c r="D16" s="31"/>
    </row>
    <row r="17" spans="1:4" ht="13.5" thickBot="1">
      <c r="A17" s="19" t="s">
        <v>20</v>
      </c>
      <c r="B17" s="17" t="s">
        <v>21</v>
      </c>
      <c r="C17" s="30">
        <f>SUM(C18:C18)</f>
        <v>0</v>
      </c>
      <c r="D17" s="31">
        <f>SUM(D18:D21)</f>
        <v>69597.5</v>
      </c>
    </row>
    <row r="18" spans="1:4" ht="12.75">
      <c r="A18" s="21"/>
      <c r="B18" s="10" t="s">
        <v>22</v>
      </c>
      <c r="C18" s="22"/>
      <c r="D18" s="23">
        <f>3881+22600.5+10395+26702</f>
        <v>63578.5</v>
      </c>
    </row>
    <row r="19" spans="1:4" ht="12.75">
      <c r="A19" s="27"/>
      <c r="B19" s="9" t="s">
        <v>23</v>
      </c>
      <c r="C19" s="28"/>
      <c r="D19" s="29"/>
    </row>
    <row r="20" spans="1:4" ht="12.75">
      <c r="A20" s="27"/>
      <c r="B20" s="38" t="s">
        <v>24</v>
      </c>
      <c r="C20" s="28"/>
      <c r="D20" s="29">
        <f>6019</f>
        <v>6019</v>
      </c>
    </row>
    <row r="21" spans="1:4" ht="13.5" thickBot="1">
      <c r="A21" s="27"/>
      <c r="B21" s="38" t="s">
        <v>25</v>
      </c>
      <c r="C21" s="28"/>
      <c r="D21" s="29"/>
    </row>
    <row r="22" spans="1:4" ht="13.5" hidden="1" thickBot="1">
      <c r="A22" s="19" t="s">
        <v>18</v>
      </c>
      <c r="B22" s="17" t="s">
        <v>26</v>
      </c>
      <c r="C22" s="30">
        <f>SUM(C23:C24)</f>
        <v>0</v>
      </c>
      <c r="D22" s="31">
        <f>SUM(D23:D25)</f>
        <v>0</v>
      </c>
    </row>
    <row r="23" spans="1:4" ht="12.75" hidden="1">
      <c r="A23" s="21"/>
      <c r="B23" s="10"/>
      <c r="C23" s="22"/>
      <c r="D23" s="23"/>
    </row>
    <row r="24" spans="1:4" ht="12.75" hidden="1">
      <c r="A24" s="2"/>
      <c r="B24" s="4"/>
      <c r="C24" s="8"/>
      <c r="D24" s="7"/>
    </row>
    <row r="25" spans="1:4" ht="13.5" hidden="1" thickBot="1">
      <c r="A25" s="27"/>
      <c r="B25" s="36" t="s">
        <v>27</v>
      </c>
      <c r="C25" s="28"/>
      <c r="D25" s="29"/>
    </row>
    <row r="26" spans="1:4" ht="13.5" hidden="1" thickBot="1">
      <c r="A26" s="19" t="s">
        <v>28</v>
      </c>
      <c r="B26" s="17" t="s">
        <v>29</v>
      </c>
      <c r="C26" s="30">
        <f>SUM(C27:C32)</f>
        <v>0</v>
      </c>
      <c r="D26" s="31">
        <f>SUM(D27:D32)</f>
        <v>0</v>
      </c>
    </row>
    <row r="27" spans="1:4" ht="12.75" hidden="1">
      <c r="A27" s="21"/>
      <c r="B27" s="10" t="s">
        <v>30</v>
      </c>
      <c r="C27" s="22"/>
      <c r="D27" s="23"/>
    </row>
    <row r="28" spans="1:4" ht="12.75" hidden="1">
      <c r="A28" s="27"/>
      <c r="B28" s="36" t="s">
        <v>31</v>
      </c>
      <c r="C28" s="28"/>
      <c r="D28" s="29"/>
    </row>
    <row r="29" spans="1:4" ht="12.75" hidden="1">
      <c r="A29" s="11"/>
      <c r="B29" s="16" t="s">
        <v>32</v>
      </c>
      <c r="C29" s="12"/>
      <c r="D29" s="13"/>
    </row>
    <row r="30" spans="1:4" ht="12.75" hidden="1">
      <c r="A30" s="11"/>
      <c r="B30" s="16" t="s">
        <v>33</v>
      </c>
      <c r="C30" s="12"/>
      <c r="D30" s="13"/>
    </row>
    <row r="31" spans="1:4" ht="12.75" hidden="1">
      <c r="A31" s="11"/>
      <c r="B31" s="16" t="s">
        <v>34</v>
      </c>
      <c r="C31" s="12"/>
      <c r="D31" s="13"/>
    </row>
    <row r="32" spans="1:4" ht="13.5" hidden="1" thickBot="1">
      <c r="A32" s="11"/>
      <c r="B32" s="16" t="s">
        <v>35</v>
      </c>
      <c r="C32" s="12"/>
      <c r="D32" s="13"/>
    </row>
    <row r="33" spans="1:4" ht="13.5" hidden="1" thickBot="1">
      <c r="A33" s="19" t="s">
        <v>20</v>
      </c>
      <c r="B33" s="17" t="s">
        <v>36</v>
      </c>
      <c r="C33" s="30">
        <f>SUM(C37:C37)</f>
        <v>0</v>
      </c>
      <c r="D33" s="31">
        <f>SUM(D34:D37)</f>
        <v>0</v>
      </c>
    </row>
    <row r="34" spans="1:4" ht="12.75" hidden="1">
      <c r="A34" s="27"/>
      <c r="B34" s="15" t="s">
        <v>37</v>
      </c>
      <c r="C34" s="37"/>
      <c r="D34" s="29"/>
    </row>
    <row r="35" spans="1:4" ht="12.75" hidden="1">
      <c r="A35" s="27"/>
      <c r="B35" s="15"/>
      <c r="C35" s="37"/>
      <c r="D35" s="29"/>
    </row>
    <row r="36" spans="1:4" ht="12.75" hidden="1">
      <c r="A36" s="27"/>
      <c r="B36" s="15"/>
      <c r="C36" s="37"/>
      <c r="D36" s="29"/>
    </row>
    <row r="37" spans="1:4" ht="13.5" hidden="1" thickBot="1">
      <c r="A37" s="21"/>
      <c r="B37" s="10"/>
      <c r="C37" s="22"/>
      <c r="D37" s="29"/>
    </row>
    <row r="38" spans="1:4" ht="13.5" hidden="1" thickBot="1">
      <c r="A38" s="19" t="s">
        <v>38</v>
      </c>
      <c r="B38" s="17" t="s">
        <v>39</v>
      </c>
      <c r="C38" s="30">
        <v>0</v>
      </c>
      <c r="D38" s="31">
        <v>0</v>
      </c>
    </row>
    <row r="39" spans="1:4" ht="13.5" thickBot="1">
      <c r="A39" s="19" t="s">
        <v>28</v>
      </c>
      <c r="B39" s="17" t="s">
        <v>40</v>
      </c>
      <c r="C39" s="30">
        <f>SUM(C52:C52)</f>
        <v>0</v>
      </c>
      <c r="D39" s="31">
        <f>SUM(D40:D52)</f>
        <v>279831.38</v>
      </c>
    </row>
    <row r="40" spans="1:4" ht="12.75">
      <c r="A40" s="27"/>
      <c r="B40" s="15" t="s">
        <v>41</v>
      </c>
      <c r="C40" s="37"/>
      <c r="D40" s="29">
        <f>32133.06+118031.51+2795.64+9490.22+34764.95</f>
        <v>197215.38</v>
      </c>
    </row>
    <row r="41" spans="1:4" ht="12.75">
      <c r="A41" s="27"/>
      <c r="B41" s="15" t="s">
        <v>42</v>
      </c>
      <c r="C41" s="37"/>
      <c r="D41" s="29">
        <v>6000</v>
      </c>
    </row>
    <row r="42" spans="1:4" ht="12.75">
      <c r="A42" s="27"/>
      <c r="B42" s="15" t="s">
        <v>43</v>
      </c>
      <c r="C42" s="37"/>
      <c r="D42" s="29">
        <f>5725+6100</f>
        <v>11825</v>
      </c>
    </row>
    <row r="43" spans="1:4" ht="12.75">
      <c r="A43" s="27"/>
      <c r="B43" s="15" t="s">
        <v>44</v>
      </c>
      <c r="C43" s="37"/>
      <c r="D43" s="29">
        <v>8000</v>
      </c>
    </row>
    <row r="44" spans="1:4" ht="12.75">
      <c r="A44" s="27"/>
      <c r="B44" s="15" t="s">
        <v>45</v>
      </c>
      <c r="C44" s="37"/>
      <c r="D44" s="29">
        <v>16000</v>
      </c>
    </row>
    <row r="45" spans="1:4" ht="12.75">
      <c r="A45" s="27"/>
      <c r="B45" s="15" t="s">
        <v>46</v>
      </c>
      <c r="C45" s="37"/>
      <c r="D45" s="29">
        <v>1000</v>
      </c>
    </row>
    <row r="46" spans="1:4" ht="12.75">
      <c r="A46" s="27"/>
      <c r="B46" s="15" t="s">
        <v>47</v>
      </c>
      <c r="C46" s="37"/>
      <c r="D46" s="29">
        <v>2100</v>
      </c>
    </row>
    <row r="47" spans="1:4" ht="12.75">
      <c r="A47" s="27"/>
      <c r="B47" s="15" t="s">
        <v>48</v>
      </c>
      <c r="C47" s="37"/>
      <c r="D47" s="29">
        <v>1775</v>
      </c>
    </row>
    <row r="48" spans="1:4" ht="12.75">
      <c r="A48" s="27"/>
      <c r="B48" s="15" t="s">
        <v>49</v>
      </c>
      <c r="C48" s="37"/>
      <c r="D48" s="29">
        <v>1000</v>
      </c>
    </row>
    <row r="49" spans="1:4" ht="12.75">
      <c r="A49" s="27"/>
      <c r="B49" s="15" t="s">
        <v>50</v>
      </c>
      <c r="C49" s="37"/>
      <c r="D49" s="29">
        <v>17213</v>
      </c>
    </row>
    <row r="50" spans="1:4" ht="12.75">
      <c r="A50" s="27"/>
      <c r="B50" s="15" t="s">
        <v>51</v>
      </c>
      <c r="C50" s="37"/>
      <c r="D50" s="29">
        <f>7600+2702</f>
        <v>10302</v>
      </c>
    </row>
    <row r="51" spans="1:4" ht="12.75">
      <c r="A51" s="27"/>
      <c r="B51" s="15" t="s">
        <v>52</v>
      </c>
      <c r="C51" s="37"/>
      <c r="D51" s="29">
        <v>7401</v>
      </c>
    </row>
    <row r="52" spans="1:4" ht="13.5" thickBot="1">
      <c r="A52" s="11"/>
      <c r="B52" s="16" t="s">
        <v>53</v>
      </c>
      <c r="C52" s="12"/>
      <c r="D52" s="13"/>
    </row>
    <row r="53" spans="1:4" ht="13.5" thickBot="1">
      <c r="A53" s="19" t="s">
        <v>54</v>
      </c>
      <c r="B53" s="17" t="s">
        <v>55</v>
      </c>
      <c r="C53" s="18">
        <f>C6+C7-C8</f>
        <v>0</v>
      </c>
      <c r="D53" s="41">
        <f>D6+D7-D8</f>
        <v>22605.320000000007</v>
      </c>
    </row>
    <row r="54" spans="1:4" ht="12.75">
      <c r="A54" s="14"/>
      <c r="B54" s="9"/>
      <c r="C54" s="15"/>
      <c r="D54" s="15"/>
    </row>
    <row r="55" spans="1:4" ht="12.75">
      <c r="A55" s="14"/>
      <c r="B55" s="9"/>
      <c r="C55" s="15"/>
      <c r="D55" s="15"/>
    </row>
    <row r="56" spans="1:4" ht="12.75">
      <c r="A56" s="14"/>
      <c r="B56" s="9"/>
      <c r="C56" s="15"/>
      <c r="D56" s="15"/>
    </row>
    <row r="57" spans="1:4" ht="12.75">
      <c r="A57" s="14"/>
      <c r="B57" s="9"/>
      <c r="C57" s="15"/>
      <c r="D57" s="15"/>
    </row>
    <row r="58" spans="1:4" ht="12.75">
      <c r="A58" s="14"/>
      <c r="B58" s="9"/>
      <c r="C58" s="15"/>
      <c r="D58" s="15"/>
    </row>
    <row r="59" spans="1:4" ht="12.75">
      <c r="A59" s="9"/>
      <c r="B59" s="9"/>
      <c r="C59" s="9"/>
      <c r="D59" s="9"/>
    </row>
    <row r="60" spans="1:4" ht="12.75">
      <c r="A60" s="9"/>
      <c r="B60" s="9"/>
      <c r="C60" s="9"/>
      <c r="D60" s="9"/>
    </row>
    <row r="61" spans="1:4" ht="12.75">
      <c r="A61" s="9"/>
      <c r="B61" s="9"/>
      <c r="C61" s="9"/>
      <c r="D61" s="9"/>
    </row>
    <row r="62" spans="1:4" ht="12.75">
      <c r="A62" s="9"/>
      <c r="B62" s="9"/>
      <c r="C62" s="9"/>
      <c r="D62" s="9"/>
    </row>
  </sheetData>
  <sheetProtection/>
  <mergeCells count="2">
    <mergeCell ref="A2:D2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tabSelected="1" zoomScalePageLayoutView="0" workbookViewId="0" topLeftCell="A1">
      <selection activeCell="L60" sqref="L60"/>
    </sheetView>
  </sheetViews>
  <sheetFormatPr defaultColWidth="9.140625" defaultRowHeight="12.75"/>
  <cols>
    <col min="2" max="2" width="53.140625" style="0" customWidth="1"/>
    <col min="3" max="3" width="11.28125" style="0" customWidth="1"/>
    <col min="4" max="4" width="14.7109375" style="0" customWidth="1"/>
    <col min="5" max="5" width="12.28125" style="0" customWidth="1"/>
  </cols>
  <sheetData>
    <row r="1" spans="1:5" ht="15.75" customHeight="1">
      <c r="A1" s="91" t="s">
        <v>91</v>
      </c>
      <c r="B1" s="91"/>
      <c r="C1" s="91"/>
      <c r="D1" s="91"/>
      <c r="E1" s="92"/>
    </row>
    <row r="2" spans="1:4" ht="15.75">
      <c r="A2" s="43" t="s">
        <v>92</v>
      </c>
      <c r="B2" s="43"/>
      <c r="C2" s="44"/>
      <c r="D2" s="44"/>
    </row>
    <row r="3" spans="1:4" ht="15.75">
      <c r="A3" s="42"/>
      <c r="D3" s="39"/>
    </row>
    <row r="4" spans="1:4" ht="16.5" thickBot="1">
      <c r="A4" s="42"/>
      <c r="B4" s="42"/>
      <c r="C4" s="42"/>
      <c r="D4" s="39"/>
    </row>
    <row r="5" spans="1:4" ht="13.5" thickBot="1">
      <c r="A5" s="19" t="s">
        <v>2</v>
      </c>
      <c r="B5" s="89" t="s">
        <v>93</v>
      </c>
      <c r="C5" s="19" t="s">
        <v>4</v>
      </c>
      <c r="D5" s="90" t="s">
        <v>5</v>
      </c>
    </row>
    <row r="6" spans="1:4" ht="30.75" customHeight="1" thickBot="1">
      <c r="A6" s="1">
        <v>1</v>
      </c>
      <c r="B6" s="46" t="s">
        <v>6</v>
      </c>
      <c r="C6" s="47"/>
      <c r="D6" s="48">
        <v>785.39</v>
      </c>
    </row>
    <row r="7" spans="1:4" ht="32.25" customHeight="1" thickBot="1">
      <c r="A7" s="1">
        <v>2</v>
      </c>
      <c r="B7" s="46" t="s">
        <v>56</v>
      </c>
      <c r="C7" s="47"/>
      <c r="D7" s="48">
        <v>225850.89</v>
      </c>
    </row>
    <row r="8" spans="1:4" ht="30" customHeight="1" thickBot="1">
      <c r="A8" s="1">
        <v>3</v>
      </c>
      <c r="B8" s="46" t="s">
        <v>57</v>
      </c>
      <c r="C8" s="47">
        <f>C10+C12+C35+C41+C46</f>
        <v>0</v>
      </c>
      <c r="D8" s="48">
        <f>D10+D12+D35+D41+D46</f>
        <v>222098.65000000002</v>
      </c>
    </row>
    <row r="9" spans="1:4" ht="15.75">
      <c r="A9" s="49"/>
      <c r="B9" s="50" t="s">
        <v>9</v>
      </c>
      <c r="C9" s="51"/>
      <c r="D9" s="52"/>
    </row>
    <row r="10" spans="1:4" ht="16.5" thickBot="1">
      <c r="A10" s="53" t="s">
        <v>10</v>
      </c>
      <c r="B10" s="54" t="s">
        <v>11</v>
      </c>
      <c r="C10" s="55">
        <f>SUM(C11:C11)</f>
        <v>0</v>
      </c>
      <c r="D10" s="56">
        <f>SUM(D11:D11)</f>
        <v>0</v>
      </c>
    </row>
    <row r="11" spans="1:4" ht="16.5" thickBot="1">
      <c r="A11" s="57"/>
      <c r="B11" s="58"/>
      <c r="C11" s="59"/>
      <c r="D11" s="60"/>
    </row>
    <row r="12" spans="1:4" ht="16.5" thickBot="1">
      <c r="A12" s="1" t="s">
        <v>12</v>
      </c>
      <c r="B12" s="61" t="s">
        <v>13</v>
      </c>
      <c r="C12" s="47"/>
      <c r="D12" s="48">
        <f>SUM(D13:D34)</f>
        <v>26958.6</v>
      </c>
    </row>
    <row r="13" spans="1:4" ht="15.75">
      <c r="A13" s="62"/>
      <c r="B13" s="63" t="s">
        <v>86</v>
      </c>
      <c r="C13" s="64"/>
      <c r="D13" s="65">
        <v>3786</v>
      </c>
    </row>
    <row r="14" spans="1:4" ht="16.5" hidden="1" thickBot="1">
      <c r="A14" s="1" t="s">
        <v>18</v>
      </c>
      <c r="B14" s="61" t="s">
        <v>19</v>
      </c>
      <c r="C14" s="47">
        <f>SUM(C15:C17)</f>
        <v>0</v>
      </c>
      <c r="D14" s="48"/>
    </row>
    <row r="15" spans="1:4" ht="15.75" hidden="1">
      <c r="A15" s="57"/>
      <c r="B15" s="58" t="s">
        <v>59</v>
      </c>
      <c r="C15" s="59"/>
      <c r="D15" s="60"/>
    </row>
    <row r="16" spans="1:4" ht="15.75" hidden="1">
      <c r="A16" s="66"/>
      <c r="B16" s="67" t="s">
        <v>60</v>
      </c>
      <c r="C16" s="68"/>
      <c r="D16" s="69"/>
    </row>
    <row r="17" spans="1:4" ht="15.75" hidden="1">
      <c r="A17" s="70"/>
      <c r="B17" s="71" t="s">
        <v>58</v>
      </c>
      <c r="C17" s="72"/>
      <c r="D17" s="73"/>
    </row>
    <row r="18" spans="1:4" ht="16.5" hidden="1" thickBot="1">
      <c r="A18" s="1" t="s">
        <v>20</v>
      </c>
      <c r="B18" s="61" t="s">
        <v>21</v>
      </c>
      <c r="C18" s="47">
        <f>SUM(C19:C23)</f>
        <v>0</v>
      </c>
      <c r="D18" s="48"/>
    </row>
    <row r="19" spans="1:4" ht="15.75" hidden="1">
      <c r="A19" s="57"/>
      <c r="B19" s="58" t="s">
        <v>22</v>
      </c>
      <c r="C19" s="59"/>
      <c r="D19" s="60"/>
    </row>
    <row r="20" spans="1:4" ht="15.75" hidden="1">
      <c r="A20" s="57"/>
      <c r="B20" s="58" t="s">
        <v>43</v>
      </c>
      <c r="C20" s="59"/>
      <c r="D20" s="60"/>
    </row>
    <row r="21" spans="1:4" ht="15.75" hidden="1">
      <c r="A21" s="66"/>
      <c r="B21" s="67" t="s">
        <v>61</v>
      </c>
      <c r="C21" s="68"/>
      <c r="D21" s="69"/>
    </row>
    <row r="22" spans="1:4" ht="15.75" hidden="1">
      <c r="A22" s="66"/>
      <c r="B22" s="67" t="s">
        <v>62</v>
      </c>
      <c r="C22" s="68"/>
      <c r="D22" s="69"/>
    </row>
    <row r="23" spans="1:4" ht="15.75" hidden="1">
      <c r="A23" s="70"/>
      <c r="B23" s="71" t="s">
        <v>58</v>
      </c>
      <c r="C23" s="72"/>
      <c r="D23" s="73"/>
    </row>
    <row r="24" spans="1:4" ht="16.5" hidden="1" thickBot="1">
      <c r="A24" s="1" t="s">
        <v>38</v>
      </c>
      <c r="B24" s="61" t="s">
        <v>26</v>
      </c>
      <c r="C24" s="47">
        <f>SUM(C25:C28)</f>
        <v>0</v>
      </c>
      <c r="D24" s="48"/>
    </row>
    <row r="25" spans="1:4" ht="15.75" hidden="1">
      <c r="A25" s="57"/>
      <c r="B25" s="58" t="s">
        <v>63</v>
      </c>
      <c r="C25" s="59"/>
      <c r="D25" s="60"/>
    </row>
    <row r="26" spans="1:4" ht="15.75" hidden="1">
      <c r="A26" s="66"/>
      <c r="B26" s="67" t="s">
        <v>64</v>
      </c>
      <c r="C26" s="68"/>
      <c r="D26" s="69"/>
    </row>
    <row r="27" spans="1:4" ht="15.75" hidden="1">
      <c r="A27" s="70"/>
      <c r="B27" s="71" t="s">
        <v>65</v>
      </c>
      <c r="C27" s="72"/>
      <c r="D27" s="73"/>
    </row>
    <row r="28" spans="1:4" ht="15.75" hidden="1">
      <c r="A28" s="70"/>
      <c r="B28" s="71" t="s">
        <v>66</v>
      </c>
      <c r="C28" s="72"/>
      <c r="D28" s="73"/>
    </row>
    <row r="29" spans="1:4" ht="16.5" hidden="1" thickBot="1">
      <c r="A29" s="1" t="s">
        <v>28</v>
      </c>
      <c r="B29" s="61" t="s">
        <v>29</v>
      </c>
      <c r="C29" s="47">
        <f>SUM(C30:C34)</f>
        <v>0</v>
      </c>
      <c r="D29" s="48"/>
    </row>
    <row r="30" spans="1:4" ht="15.75" hidden="1">
      <c r="A30" s="57"/>
      <c r="B30" s="58" t="s">
        <v>30</v>
      </c>
      <c r="C30" s="59"/>
      <c r="D30" s="60"/>
    </row>
    <row r="31" spans="1:4" ht="15.75">
      <c r="A31" s="57"/>
      <c r="B31" s="58" t="s">
        <v>85</v>
      </c>
      <c r="C31" s="59"/>
      <c r="D31" s="60">
        <v>4740.6</v>
      </c>
    </row>
    <row r="32" spans="1:4" ht="15.75">
      <c r="A32" s="57"/>
      <c r="B32" s="58" t="s">
        <v>67</v>
      </c>
      <c r="C32" s="59"/>
      <c r="D32" s="60">
        <v>5828</v>
      </c>
    </row>
    <row r="33" spans="1:4" ht="15.75">
      <c r="A33" s="66"/>
      <c r="B33" s="67" t="s">
        <v>87</v>
      </c>
      <c r="C33" s="68"/>
      <c r="D33" s="69">
        <v>1360</v>
      </c>
    </row>
    <row r="34" spans="1:4" ht="16.5" thickBot="1">
      <c r="A34" s="70"/>
      <c r="B34" s="71" t="s">
        <v>68</v>
      </c>
      <c r="C34" s="72"/>
      <c r="D34" s="73">
        <f>11030+214</f>
        <v>11244</v>
      </c>
    </row>
    <row r="35" spans="1:4" ht="16.5" thickBot="1">
      <c r="A35" s="1" t="s">
        <v>18</v>
      </c>
      <c r="B35" s="61" t="s">
        <v>21</v>
      </c>
      <c r="C35" s="47">
        <f>SUM(C36:C36)</f>
        <v>0</v>
      </c>
      <c r="D35" s="74">
        <f>SUM(D36:D40)</f>
        <v>44372.68</v>
      </c>
    </row>
    <row r="36" spans="1:4" ht="15.75">
      <c r="A36" s="75"/>
      <c r="B36" s="76" t="s">
        <v>22</v>
      </c>
      <c r="C36" s="58"/>
      <c r="D36" s="76">
        <f>13126+1307+55+702+710+76+61+160+200+290+95+145+6091+1495+3342.68</f>
        <v>27855.68</v>
      </c>
    </row>
    <row r="37" spans="1:4" ht="15.75">
      <c r="A37" s="77"/>
      <c r="B37" s="68" t="s">
        <v>43</v>
      </c>
      <c r="C37" s="67"/>
      <c r="D37" s="68">
        <f>2490+700+330+150+320</f>
        <v>3990</v>
      </c>
    </row>
    <row r="38" spans="1:4" ht="15.75">
      <c r="A38" s="77"/>
      <c r="B38" s="78" t="s">
        <v>88</v>
      </c>
      <c r="C38" s="67"/>
      <c r="D38" s="68">
        <v>4300</v>
      </c>
    </row>
    <row r="39" spans="1:4" ht="15.75">
      <c r="A39" s="77"/>
      <c r="B39" s="78" t="s">
        <v>69</v>
      </c>
      <c r="C39" s="67"/>
      <c r="D39" s="68">
        <f>1263+840</f>
        <v>2103</v>
      </c>
    </row>
    <row r="40" spans="1:4" ht="16.5" thickBot="1">
      <c r="A40" s="79"/>
      <c r="B40" s="80" t="s">
        <v>70</v>
      </c>
      <c r="C40" s="81"/>
      <c r="D40" s="82">
        <f>130+140+320+160+340+75+60+136+270+2218+2275</f>
        <v>6124</v>
      </c>
    </row>
    <row r="41" spans="1:4" ht="16.5" thickBot="1">
      <c r="A41" s="1" t="s">
        <v>20</v>
      </c>
      <c r="B41" s="61" t="s">
        <v>36</v>
      </c>
      <c r="C41" s="47">
        <f>SUM(C42:C45)</f>
        <v>0</v>
      </c>
      <c r="D41" s="48">
        <f>SUM(D42:D45)</f>
        <v>67449.92000000001</v>
      </c>
    </row>
    <row r="42" spans="1:4" ht="15.75">
      <c r="A42" s="57"/>
      <c r="B42" s="58" t="s">
        <v>71</v>
      </c>
      <c r="C42" s="59"/>
      <c r="D42" s="60">
        <f>4437.22+4437.22+4437.22+4437.22+4437.22+1088+4437.22+4437.22+4437.22+4437.22+4437.22</f>
        <v>45460.200000000004</v>
      </c>
    </row>
    <row r="43" spans="1:4" ht="15.75">
      <c r="A43" s="57"/>
      <c r="B43" s="58" t="s">
        <v>72</v>
      </c>
      <c r="C43" s="59"/>
      <c r="D43" s="60">
        <v>3420</v>
      </c>
    </row>
    <row r="44" spans="1:4" ht="15.75">
      <c r="A44" s="66"/>
      <c r="B44" s="67" t="s">
        <v>73</v>
      </c>
      <c r="C44" s="68"/>
      <c r="D44" s="69">
        <f>8903.1+302.12+643.1+2022.52+1198.88</f>
        <v>13069.720000000001</v>
      </c>
    </row>
    <row r="45" spans="1:4" ht="16.5" thickBot="1">
      <c r="A45" s="70"/>
      <c r="B45" s="71" t="s">
        <v>74</v>
      </c>
      <c r="C45" s="72"/>
      <c r="D45" s="73">
        <v>5500</v>
      </c>
    </row>
    <row r="46" spans="1:4" ht="16.5" thickBot="1">
      <c r="A46" s="1" t="s">
        <v>38</v>
      </c>
      <c r="B46" s="61" t="s">
        <v>40</v>
      </c>
      <c r="C46" s="47">
        <f>SUM(C47:C58)</f>
        <v>0</v>
      </c>
      <c r="D46" s="48">
        <f>SUM(D47:D58)</f>
        <v>83317.45</v>
      </c>
    </row>
    <row r="47" spans="1:4" ht="15.75">
      <c r="A47" s="75"/>
      <c r="B47" s="76" t="s">
        <v>81</v>
      </c>
      <c r="C47" s="58"/>
      <c r="D47" s="83">
        <v>16500</v>
      </c>
    </row>
    <row r="48" spans="1:4" ht="15.75">
      <c r="A48" s="77"/>
      <c r="B48" s="68" t="s">
        <v>75</v>
      </c>
      <c r="C48" s="67"/>
      <c r="D48" s="78">
        <f>4000+3481+3481+3481+3481</f>
        <v>17924</v>
      </c>
    </row>
    <row r="49" spans="1:4" ht="15.75">
      <c r="A49" s="77"/>
      <c r="B49" s="68" t="s">
        <v>95</v>
      </c>
      <c r="C49" s="67"/>
      <c r="D49" s="78">
        <v>4150</v>
      </c>
    </row>
    <row r="50" spans="1:4" ht="15.75">
      <c r="A50" s="77"/>
      <c r="B50" s="78" t="s">
        <v>76</v>
      </c>
      <c r="C50" s="67"/>
      <c r="D50" s="78">
        <v>3540</v>
      </c>
    </row>
    <row r="51" spans="1:4" ht="15.75">
      <c r="A51" s="77"/>
      <c r="B51" s="78" t="s">
        <v>77</v>
      </c>
      <c r="C51" s="67"/>
      <c r="D51" s="78">
        <f>396+560</f>
        <v>956</v>
      </c>
    </row>
    <row r="52" spans="1:4" ht="15.75">
      <c r="A52" s="77"/>
      <c r="B52" s="78" t="s">
        <v>78</v>
      </c>
      <c r="C52" s="67"/>
      <c r="D52" s="78">
        <f>5900+2350</f>
        <v>8250</v>
      </c>
    </row>
    <row r="53" spans="1:4" ht="15.75">
      <c r="A53" s="77"/>
      <c r="B53" s="78" t="s">
        <v>79</v>
      </c>
      <c r="C53" s="67"/>
      <c r="D53" s="78">
        <v>360</v>
      </c>
    </row>
    <row r="54" spans="1:4" ht="15.75">
      <c r="A54" s="77"/>
      <c r="B54" s="78" t="s">
        <v>80</v>
      </c>
      <c r="C54" s="67"/>
      <c r="D54" s="78">
        <v>1989</v>
      </c>
    </row>
    <row r="55" spans="1:4" ht="15.75">
      <c r="A55" s="77"/>
      <c r="B55" s="78" t="s">
        <v>82</v>
      </c>
      <c r="C55" s="67"/>
      <c r="D55" s="78">
        <v>1062</v>
      </c>
    </row>
    <row r="56" spans="1:4" ht="15.75">
      <c r="A56" s="77"/>
      <c r="B56" s="78" t="s">
        <v>83</v>
      </c>
      <c r="C56" s="67"/>
      <c r="D56" s="78">
        <v>2961.1</v>
      </c>
    </row>
    <row r="57" spans="1:4" ht="15.75">
      <c r="A57" s="77"/>
      <c r="B57" s="78" t="s">
        <v>94</v>
      </c>
      <c r="C57" s="67"/>
      <c r="D57" s="78">
        <f>12000+1042.04+11955.73</f>
        <v>24997.77</v>
      </c>
    </row>
    <row r="58" spans="1:4" ht="16.5" thickBot="1">
      <c r="A58" s="84"/>
      <c r="B58" s="85" t="s">
        <v>84</v>
      </c>
      <c r="C58" s="71"/>
      <c r="D58" s="86">
        <f>561.29+3.41+60+2.88</f>
        <v>627.5799999999999</v>
      </c>
    </row>
    <row r="59" spans="1:4" ht="16.5" thickBot="1">
      <c r="A59" s="1" t="s">
        <v>54</v>
      </c>
      <c r="B59" s="61" t="s">
        <v>55</v>
      </c>
      <c r="C59" s="87">
        <f>C6+C7-C8</f>
        <v>0</v>
      </c>
      <c r="D59" s="88">
        <f>D6+D7-D8</f>
        <v>4537.630000000005</v>
      </c>
    </row>
    <row r="62" spans="2:4" ht="15.75">
      <c r="B62" s="93" t="s">
        <v>89</v>
      </c>
      <c r="C62" s="93" t="s">
        <v>90</v>
      </c>
      <c r="D62" s="94"/>
    </row>
  </sheetData>
  <sheetProtection/>
  <mergeCells count="2">
    <mergeCell ref="A2:D2"/>
    <mergeCell ref="A1:E1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Master</cp:lastModifiedBy>
  <cp:lastPrinted>2016-01-27T07:46:40Z</cp:lastPrinted>
  <dcterms:created xsi:type="dcterms:W3CDTF">1996-10-08T23:32:33Z</dcterms:created>
  <dcterms:modified xsi:type="dcterms:W3CDTF">2016-01-27T07:52:41Z</dcterms:modified>
  <cp:category/>
  <cp:version/>
  <cp:contentType/>
  <cp:contentStatus/>
</cp:coreProperties>
</file>